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'List1'!$A$1:$AM$57</definedName>
  </definedNames>
  <calcPr fullCalcOnLoad="1"/>
</workbook>
</file>

<file path=xl/sharedStrings.xml><?xml version="1.0" encoding="utf-8"?>
<sst xmlns="http://schemas.openxmlformats.org/spreadsheetml/2006/main" count="75" uniqueCount="66">
  <si>
    <t>Příjmy</t>
  </si>
  <si>
    <t>příspěvky podniky</t>
  </si>
  <si>
    <t>příspěvky důchodci</t>
  </si>
  <si>
    <t>úroky z běžného účtu</t>
  </si>
  <si>
    <t>úroky z vkladových účtů</t>
  </si>
  <si>
    <t>vkladový účet</t>
  </si>
  <si>
    <t>1.1.</t>
  </si>
  <si>
    <t>1.</t>
  </si>
  <si>
    <t>1.2.</t>
  </si>
  <si>
    <t>1.3.</t>
  </si>
  <si>
    <t>1.4.</t>
  </si>
  <si>
    <t>1.5.</t>
  </si>
  <si>
    <t>CELKEM</t>
  </si>
  <si>
    <t>1.6.</t>
  </si>
  <si>
    <t>Výdaje</t>
  </si>
  <si>
    <t>podpory</t>
  </si>
  <si>
    <t>poplatky bance</t>
  </si>
  <si>
    <t>nákup vkladového účtu</t>
  </si>
  <si>
    <t>pokladna (z účtu)</t>
  </si>
  <si>
    <t>2.</t>
  </si>
  <si>
    <t>2.1.</t>
  </si>
  <si>
    <t>2.2.</t>
  </si>
  <si>
    <t>2.3.</t>
  </si>
  <si>
    <t>2.4.</t>
  </si>
  <si>
    <t>2.5.</t>
  </si>
  <si>
    <t>2.6.</t>
  </si>
  <si>
    <t>3.</t>
  </si>
  <si>
    <t>vkladové účty</t>
  </si>
  <si>
    <t>4.</t>
  </si>
  <si>
    <t>4.1.</t>
  </si>
  <si>
    <t>4.2.</t>
  </si>
  <si>
    <t>4.3.</t>
  </si>
  <si>
    <t>Peněžní prostředky - konečné</t>
  </si>
  <si>
    <t>běžný účet</t>
  </si>
  <si>
    <t>5.</t>
  </si>
  <si>
    <t>5.1.</t>
  </si>
  <si>
    <t>5.2.</t>
  </si>
  <si>
    <t>5.3.</t>
  </si>
  <si>
    <t>4.4.</t>
  </si>
  <si>
    <t>5.4.</t>
  </si>
  <si>
    <t>6.</t>
  </si>
  <si>
    <t>ostatní</t>
  </si>
  <si>
    <t>Rozdíl (příjmů a výdajů)</t>
  </si>
  <si>
    <t>Peněžní prostředky -  počáteční</t>
  </si>
  <si>
    <t>A1</t>
  </si>
  <si>
    <t>Rozdíl (počateční - konečné)</t>
  </si>
  <si>
    <t>Přehled hospodaření   -   měsíční sledování</t>
  </si>
  <si>
    <t xml:space="preserve"> </t>
  </si>
  <si>
    <t>Nárůstem</t>
  </si>
  <si>
    <t>7.</t>
  </si>
  <si>
    <t>1.7.</t>
  </si>
  <si>
    <t>(svépomocné sdružení zaměstnanců DP Praha - Úmrtní fond)</t>
  </si>
  <si>
    <t>rok 2015</t>
  </si>
  <si>
    <t>2015/1</t>
  </si>
  <si>
    <t>2015/2</t>
  </si>
  <si>
    <t>2015/3</t>
  </si>
  <si>
    <t>2015/4</t>
  </si>
  <si>
    <t>2015/5</t>
  </si>
  <si>
    <t>2015/6</t>
  </si>
  <si>
    <t>2015/7</t>
  </si>
  <si>
    <t>2015/8</t>
  </si>
  <si>
    <t>2015/9</t>
  </si>
  <si>
    <t>2015/10</t>
  </si>
  <si>
    <t>2015/11</t>
  </si>
  <si>
    <t>2015/12</t>
  </si>
  <si>
    <t>ROK 2015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</si>
</sst>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\+\ \2\1\2\3\1\2\3.\2\3"/>
    <numFmt numFmtId="166" formatCode="\+\ #,##0.00"/>
    <numFmt numFmtId="167" formatCode="#,##0.00\ _K_č"/>
    <numFmt numFmtId="168" formatCode="#,##0.00;[Red]#,##0.00"/>
  </numFmts>
  <fonts count="4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1" fillId="2" borderId="5" xfId="0" applyNumberFormat="1" applyFont="1" applyFill="1" applyBorder="1" applyAlignment="1">
      <alignment/>
    </xf>
    <xf numFmtId="164" fontId="0" fillId="2" borderId="3" xfId="0" applyNumberFormat="1" applyFill="1" applyBorder="1" applyAlignment="1">
      <alignment/>
    </xf>
    <xf numFmtId="164" fontId="0" fillId="2" borderId="4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0" fontId="0" fillId="0" borderId="0" xfId="0" applyNumberFormat="1" applyAlignment="1">
      <alignment/>
    </xf>
    <xf numFmtId="4" fontId="1" fillId="0" borderId="6" xfId="0" applyNumberFormat="1" applyFont="1" applyBorder="1" applyAlignment="1">
      <alignment/>
    </xf>
    <xf numFmtId="164" fontId="1" fillId="2" borderId="6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16" fontId="0" fillId="0" borderId="4" xfId="0" applyNumberFormat="1" applyBorder="1" applyAlignment="1">
      <alignment horizontal="right"/>
    </xf>
    <xf numFmtId="16" fontId="0" fillId="0" borderId="5" xfId="0" applyNumberFormat="1" applyBorder="1" applyAlignment="1">
      <alignment horizontal="right"/>
    </xf>
    <xf numFmtId="167" fontId="0" fillId="0" borderId="8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7" fontId="1" fillId="0" borderId="8" xfId="0" applyNumberFormat="1" applyFont="1" applyBorder="1" applyAlignment="1">
      <alignment horizontal="right"/>
    </xf>
    <xf numFmtId="16" fontId="0" fillId="0" borderId="8" xfId="0" applyNumberFormat="1" applyBorder="1" applyAlignment="1">
      <alignment horizontal="center"/>
    </xf>
    <xf numFmtId="167" fontId="0" fillId="0" borderId="9" xfId="0" applyNumberFormat="1" applyBorder="1" applyAlignment="1">
      <alignment horizontal="right"/>
    </xf>
    <xf numFmtId="167" fontId="0" fillId="0" borderId="10" xfId="0" applyNumberFormat="1" applyBorder="1" applyAlignment="1">
      <alignment horizontal="right"/>
    </xf>
    <xf numFmtId="167" fontId="1" fillId="2" borderId="8" xfId="0" applyNumberFormat="1" applyFont="1" applyFill="1" applyBorder="1" applyAlignment="1">
      <alignment horizontal="right"/>
    </xf>
    <xf numFmtId="167" fontId="0" fillId="0" borderId="11" xfId="0" applyNumberForma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43"/>
  <sheetViews>
    <sheetView tabSelected="1" zoomScale="75" zoomScaleNormal="75" workbookViewId="0" topLeftCell="A1">
      <selection activeCell="M12" sqref="M12"/>
    </sheetView>
  </sheetViews>
  <sheetFormatPr defaultColWidth="9.00390625" defaultRowHeight="12.75"/>
  <cols>
    <col min="1" max="1" width="4.375" style="3" customWidth="1"/>
    <col min="2" max="2" width="7.25390625" style="0" customWidth="1"/>
    <col min="3" max="3" width="22.875" style="0" customWidth="1"/>
    <col min="4" max="4" width="13.125" style="0" customWidth="1"/>
    <col min="5" max="5" width="14.125" style="0" customWidth="1"/>
    <col min="6" max="7" width="14.375" style="0" customWidth="1"/>
    <col min="8" max="8" width="14.875" style="0" customWidth="1"/>
    <col min="9" max="9" width="14.00390625" style="0" customWidth="1"/>
    <col min="10" max="10" width="15.00390625" style="0" customWidth="1"/>
    <col min="11" max="11" width="14.25390625" style="0" customWidth="1"/>
    <col min="12" max="12" width="14.375" style="0" customWidth="1"/>
    <col min="13" max="13" width="15.125" style="0" customWidth="1"/>
    <col min="14" max="14" width="15.75390625" style="0" customWidth="1"/>
    <col min="15" max="15" width="15.875" style="0" customWidth="1"/>
    <col min="16" max="16" width="15.75390625" style="0" customWidth="1"/>
    <col min="17" max="17" width="5.875" style="0" customWidth="1"/>
    <col min="18" max="18" width="17.125" style="0" customWidth="1"/>
  </cols>
  <sheetData>
    <row r="1" ht="12.75">
      <c r="A1" s="3" t="s">
        <v>44</v>
      </c>
    </row>
    <row r="2" ht="12.75">
      <c r="A2" s="2" t="s">
        <v>46</v>
      </c>
    </row>
    <row r="3" ht="12.75">
      <c r="A3" s="3" t="s">
        <v>51</v>
      </c>
    </row>
    <row r="4" ht="13.5" thickBot="1"/>
    <row r="5" spans="3:90" ht="13.5" thickBot="1">
      <c r="C5" s="20" t="s">
        <v>52</v>
      </c>
      <c r="D5" s="21">
        <v>2014</v>
      </c>
      <c r="E5" s="22" t="s">
        <v>53</v>
      </c>
      <c r="F5" s="22" t="s">
        <v>54</v>
      </c>
      <c r="G5" s="22" t="s">
        <v>55</v>
      </c>
      <c r="H5" s="22" t="s">
        <v>56</v>
      </c>
      <c r="I5" s="22" t="s">
        <v>57</v>
      </c>
      <c r="J5" s="22" t="s">
        <v>58</v>
      </c>
      <c r="K5" s="22" t="s">
        <v>59</v>
      </c>
      <c r="L5" s="22" t="s">
        <v>60</v>
      </c>
      <c r="M5" s="22" t="s">
        <v>61</v>
      </c>
      <c r="N5" s="22" t="s">
        <v>62</v>
      </c>
      <c r="O5" s="22" t="s">
        <v>63</v>
      </c>
      <c r="P5" s="23" t="s">
        <v>64</v>
      </c>
      <c r="Q5" s="16"/>
      <c r="R5" s="27" t="s">
        <v>65</v>
      </c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</row>
    <row r="6" spans="1:2" ht="13.5" thickBot="1">
      <c r="A6" s="3" t="s">
        <v>7</v>
      </c>
      <c r="B6" s="1" t="s">
        <v>0</v>
      </c>
    </row>
    <row r="7" spans="1:18" ht="12.75">
      <c r="A7" s="3" t="s">
        <v>6</v>
      </c>
      <c r="B7" s="1"/>
      <c r="C7" s="4" t="s">
        <v>1</v>
      </c>
      <c r="D7" s="5">
        <v>265391</v>
      </c>
      <c r="E7" s="5">
        <v>21315</v>
      </c>
      <c r="F7" s="5">
        <v>21415</v>
      </c>
      <c r="G7" s="5">
        <v>21515</v>
      </c>
      <c r="H7" s="5">
        <v>21034</v>
      </c>
      <c r="I7" s="5">
        <v>20711</v>
      </c>
      <c r="J7" s="5">
        <v>20685</v>
      </c>
      <c r="K7" s="5">
        <v>20600</v>
      </c>
      <c r="L7" s="5">
        <v>20560</v>
      </c>
      <c r="M7" s="5">
        <v>20370</v>
      </c>
      <c r="N7" s="5">
        <v>20295</v>
      </c>
      <c r="O7" s="5">
        <v>20214</v>
      </c>
      <c r="P7" s="5">
        <v>20160</v>
      </c>
      <c r="R7" s="28">
        <f aca="true" t="shared" si="0" ref="R7:R12">SUM(E7:P7)</f>
        <v>248874</v>
      </c>
    </row>
    <row r="8" spans="1:18" ht="12.75">
      <c r="A8" s="3" t="s">
        <v>8</v>
      </c>
      <c r="B8" s="1"/>
      <c r="C8" s="4" t="s">
        <v>2</v>
      </c>
      <c r="D8" s="5">
        <v>123427</v>
      </c>
      <c r="E8" s="5">
        <v>61680</v>
      </c>
      <c r="F8" s="5">
        <v>2396</v>
      </c>
      <c r="G8" s="5">
        <v>1008</v>
      </c>
      <c r="H8" s="5">
        <v>504</v>
      </c>
      <c r="I8" s="5">
        <v>1414</v>
      </c>
      <c r="J8" s="5">
        <v>672</v>
      </c>
      <c r="K8" s="5">
        <v>280</v>
      </c>
      <c r="L8" s="5">
        <v>0</v>
      </c>
      <c r="M8" s="5">
        <v>126</v>
      </c>
      <c r="N8" s="5">
        <v>168</v>
      </c>
      <c r="O8" s="5">
        <v>10464</v>
      </c>
      <c r="P8" s="5">
        <v>13440</v>
      </c>
      <c r="R8" s="29">
        <f t="shared" si="0"/>
        <v>92152</v>
      </c>
    </row>
    <row r="9" spans="1:18" ht="12.75">
      <c r="A9" s="3" t="s">
        <v>9</v>
      </c>
      <c r="B9" s="1"/>
      <c r="C9" s="4" t="s">
        <v>3</v>
      </c>
      <c r="D9" s="5">
        <v>163.2</v>
      </c>
      <c r="E9" s="5">
        <v>0</v>
      </c>
      <c r="F9" s="5">
        <v>0</v>
      </c>
      <c r="G9" s="5">
        <v>55.49</v>
      </c>
      <c r="H9" s="5">
        <v>0</v>
      </c>
      <c r="I9" s="5">
        <v>0</v>
      </c>
      <c r="J9" s="5">
        <v>54.68</v>
      </c>
      <c r="K9" s="5">
        <v>0</v>
      </c>
      <c r="L9" s="5">
        <v>0</v>
      </c>
      <c r="M9" s="5">
        <v>55.31</v>
      </c>
      <c r="N9" s="5">
        <v>0</v>
      </c>
      <c r="O9" s="5">
        <v>0</v>
      </c>
      <c r="P9" s="5">
        <v>54.91</v>
      </c>
      <c r="R9" s="29">
        <f t="shared" si="0"/>
        <v>220.39000000000001</v>
      </c>
    </row>
    <row r="10" spans="1:18" ht="12.75">
      <c r="A10" s="3" t="s">
        <v>10</v>
      </c>
      <c r="B10" s="1"/>
      <c r="C10" s="4" t="s">
        <v>4</v>
      </c>
      <c r="D10" s="5">
        <v>2390.65</v>
      </c>
      <c r="E10" s="5">
        <v>0</v>
      </c>
      <c r="F10" s="5">
        <v>11.07</v>
      </c>
      <c r="G10" s="5">
        <v>328.5</v>
      </c>
      <c r="H10" s="5">
        <v>0</v>
      </c>
      <c r="I10" s="5">
        <v>0</v>
      </c>
      <c r="J10" s="5">
        <v>10.8</v>
      </c>
      <c r="K10" s="5">
        <v>0</v>
      </c>
      <c r="L10" s="5">
        <v>0</v>
      </c>
      <c r="M10" s="5">
        <v>0</v>
      </c>
      <c r="N10" s="5">
        <v>10.98</v>
      </c>
      <c r="O10" s="5">
        <v>0</v>
      </c>
      <c r="P10" s="5">
        <v>0</v>
      </c>
      <c r="R10" s="29">
        <f t="shared" si="0"/>
        <v>361.35</v>
      </c>
    </row>
    <row r="11" spans="1:18" ht="12.75">
      <c r="A11" s="3" t="s">
        <v>11</v>
      </c>
      <c r="B11" s="1"/>
      <c r="C11" s="6" t="s">
        <v>41</v>
      </c>
      <c r="D11" s="7">
        <v>0</v>
      </c>
      <c r="E11" s="7">
        <v>0</v>
      </c>
      <c r="F11" s="7">
        <v>0</v>
      </c>
      <c r="G11" s="7">
        <v>0</v>
      </c>
      <c r="H11" s="7">
        <v>21420</v>
      </c>
      <c r="I11" s="7">
        <v>49</v>
      </c>
      <c r="J11" s="7">
        <v>0</v>
      </c>
      <c r="K11" s="7">
        <v>0</v>
      </c>
      <c r="L11" s="7">
        <v>0</v>
      </c>
      <c r="M11" s="7">
        <v>4200</v>
      </c>
      <c r="N11" s="7">
        <v>0</v>
      </c>
      <c r="O11" s="7">
        <v>0</v>
      </c>
      <c r="P11" s="7">
        <v>0</v>
      </c>
      <c r="R11" s="29">
        <f t="shared" si="0"/>
        <v>25669</v>
      </c>
    </row>
    <row r="12" spans="1:18" ht="13.5" thickBot="1">
      <c r="A12" s="3" t="s">
        <v>13</v>
      </c>
      <c r="B12" s="1"/>
      <c r="C12" s="6" t="s">
        <v>5</v>
      </c>
      <c r="D12" s="7">
        <v>918841.02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R12" s="29">
        <f t="shared" si="0"/>
        <v>0</v>
      </c>
    </row>
    <row r="13" spans="1:18" ht="13.5" thickBot="1">
      <c r="A13" s="3" t="s">
        <v>50</v>
      </c>
      <c r="B13" s="1"/>
      <c r="C13" s="8" t="s">
        <v>12</v>
      </c>
      <c r="D13" s="9">
        <f>SUM(D7:D12)</f>
        <v>1310212.87</v>
      </c>
      <c r="E13" s="9">
        <f aca="true" t="shared" si="1" ref="E13:K13">SUM(E7:E12)</f>
        <v>82995</v>
      </c>
      <c r="F13" s="9">
        <f t="shared" si="1"/>
        <v>23822.07</v>
      </c>
      <c r="G13" s="9">
        <f t="shared" si="1"/>
        <v>22906.99</v>
      </c>
      <c r="H13" s="9">
        <f t="shared" si="1"/>
        <v>42958</v>
      </c>
      <c r="I13" s="9">
        <f t="shared" si="1"/>
        <v>22174</v>
      </c>
      <c r="J13" s="9">
        <f>SUM(J7:J12)</f>
        <v>21422.48</v>
      </c>
      <c r="K13" s="17">
        <f t="shared" si="1"/>
        <v>20880</v>
      </c>
      <c r="L13" s="17">
        <f>SUM(L7:L12)</f>
        <v>20560</v>
      </c>
      <c r="M13" s="17">
        <f>SUM(M7:M12)</f>
        <v>24751.31</v>
      </c>
      <c r="N13" s="17">
        <f>SUM(N7:N12)</f>
        <v>20473.98</v>
      </c>
      <c r="O13" s="17">
        <f>SUM(O7:O12)</f>
        <v>30678</v>
      </c>
      <c r="P13" s="10">
        <f>SUM(P7:P12)</f>
        <v>33654.91</v>
      </c>
      <c r="R13" s="24">
        <f>SUM(R7:R12)</f>
        <v>367276.74</v>
      </c>
    </row>
    <row r="14" spans="2:18" ht="12.75">
      <c r="B14" s="1"/>
      <c r="R14" s="25"/>
    </row>
    <row r="15" spans="1:18" ht="13.5" thickBot="1">
      <c r="A15" s="3" t="s">
        <v>19</v>
      </c>
      <c r="B15" s="1" t="s">
        <v>14</v>
      </c>
      <c r="R15" s="25"/>
    </row>
    <row r="16" spans="1:18" ht="12.75">
      <c r="A16" s="3" t="s">
        <v>20</v>
      </c>
      <c r="B16" s="1"/>
      <c r="C16" s="4" t="s">
        <v>15</v>
      </c>
      <c r="D16" s="5">
        <v>343500</v>
      </c>
      <c r="E16" s="5">
        <v>56000</v>
      </c>
      <c r="F16" s="5">
        <v>49000</v>
      </c>
      <c r="G16" s="5">
        <v>40000</v>
      </c>
      <c r="H16" s="5">
        <v>0</v>
      </c>
      <c r="I16" s="5">
        <v>23000</v>
      </c>
      <c r="J16" s="5">
        <v>23000</v>
      </c>
      <c r="K16" s="5">
        <v>0</v>
      </c>
      <c r="L16" s="5">
        <v>13000</v>
      </c>
      <c r="M16" s="5">
        <v>30000</v>
      </c>
      <c r="N16" s="5">
        <v>50000</v>
      </c>
      <c r="O16" s="5">
        <v>0</v>
      </c>
      <c r="P16" s="5">
        <v>60000</v>
      </c>
      <c r="R16" s="28">
        <f>SUM(E16:P16)</f>
        <v>344000</v>
      </c>
    </row>
    <row r="17" spans="1:18" ht="12.75">
      <c r="A17" s="3" t="s">
        <v>21</v>
      </c>
      <c r="B17" s="1"/>
      <c r="C17" s="4" t="s">
        <v>16</v>
      </c>
      <c r="D17" s="5">
        <v>6817.51</v>
      </c>
      <c r="E17" s="5">
        <v>25</v>
      </c>
      <c r="F17" s="5">
        <v>25</v>
      </c>
      <c r="G17" s="5">
        <v>2813.54</v>
      </c>
      <c r="H17" s="5">
        <v>25</v>
      </c>
      <c r="I17" s="5">
        <v>25</v>
      </c>
      <c r="J17" s="5">
        <v>965.39</v>
      </c>
      <c r="K17" s="5">
        <v>25</v>
      </c>
      <c r="L17" s="5">
        <v>25</v>
      </c>
      <c r="M17" s="5">
        <v>708.51</v>
      </c>
      <c r="N17" s="5">
        <v>1035</v>
      </c>
      <c r="O17" s="5">
        <v>25</v>
      </c>
      <c r="P17" s="5">
        <v>1802.43</v>
      </c>
      <c r="R17" s="29">
        <f>SUM(E17:P17)</f>
        <v>7499.87</v>
      </c>
    </row>
    <row r="18" spans="1:18" ht="12.75">
      <c r="A18" s="3" t="s">
        <v>22</v>
      </c>
      <c r="B18" s="1"/>
      <c r="C18" s="4" t="s">
        <v>17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R18" s="29">
        <f>SUM(E18:P18)</f>
        <v>0</v>
      </c>
    </row>
    <row r="19" spans="1:18" ht="12.75">
      <c r="A19" s="3" t="s">
        <v>23</v>
      </c>
      <c r="B19" s="1"/>
      <c r="C19" s="4" t="s">
        <v>41</v>
      </c>
      <c r="D19" s="5">
        <v>67090.3</v>
      </c>
      <c r="E19" s="5">
        <v>0</v>
      </c>
      <c r="F19" s="5">
        <v>0</v>
      </c>
      <c r="G19" s="5">
        <v>0</v>
      </c>
      <c r="H19" s="5">
        <v>40708</v>
      </c>
      <c r="I19" s="5">
        <v>42840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R19" s="29">
        <f>SUM(E19:P19)</f>
        <v>83548</v>
      </c>
    </row>
    <row r="20" spans="1:18" ht="13.5" thickBot="1">
      <c r="A20" s="3" t="s">
        <v>24</v>
      </c>
      <c r="B20" s="1"/>
      <c r="C20" s="6" t="s">
        <v>18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R20" s="29">
        <f>SUM(E20:P20)</f>
        <v>0</v>
      </c>
    </row>
    <row r="21" spans="1:18" ht="13.5" thickBot="1">
      <c r="A21" s="3" t="s">
        <v>25</v>
      </c>
      <c r="B21" s="1"/>
      <c r="C21" s="8" t="s">
        <v>12</v>
      </c>
      <c r="D21" s="9">
        <f>SUM(D16:D20)</f>
        <v>417407.81</v>
      </c>
      <c r="E21" s="9">
        <f aca="true" t="shared" si="2" ref="E21:K21">SUM(E16:E20)</f>
        <v>56025</v>
      </c>
      <c r="F21" s="9">
        <f t="shared" si="2"/>
        <v>49025</v>
      </c>
      <c r="G21" s="9">
        <f t="shared" si="2"/>
        <v>42813.54</v>
      </c>
      <c r="H21" s="9">
        <f t="shared" si="2"/>
        <v>40733</v>
      </c>
      <c r="I21" s="9">
        <f t="shared" si="2"/>
        <v>65865</v>
      </c>
      <c r="J21" s="9">
        <f>SUM(J16:J20)</f>
        <v>23965.39</v>
      </c>
      <c r="K21" s="17">
        <f t="shared" si="2"/>
        <v>25</v>
      </c>
      <c r="L21" s="17">
        <f>SUM(L16:L20)</f>
        <v>13025</v>
      </c>
      <c r="M21" s="17">
        <f>SUM(M16:M20)</f>
        <v>30708.51</v>
      </c>
      <c r="N21" s="17">
        <f>SUM(N16:N20)</f>
        <v>51035</v>
      </c>
      <c r="O21" s="17">
        <f>SUM(O16:O20)</f>
        <v>25</v>
      </c>
      <c r="P21" s="17">
        <f>SUM(P16:P20)</f>
        <v>61802.43</v>
      </c>
      <c r="R21" s="26">
        <f>SUM(R16:R20)</f>
        <v>435047.87</v>
      </c>
    </row>
    <row r="22" spans="2:18" ht="13.5" thickBot="1">
      <c r="B22" s="1"/>
      <c r="R22" s="25"/>
    </row>
    <row r="23" spans="1:18" ht="13.5" thickBot="1">
      <c r="A23" s="3" t="s">
        <v>26</v>
      </c>
      <c r="B23" s="1" t="s">
        <v>42</v>
      </c>
      <c r="C23" s="19"/>
      <c r="D23" s="11">
        <f>SUM(D13-D21)</f>
        <v>892805.06</v>
      </c>
      <c r="E23" s="11">
        <f aca="true" t="shared" si="3" ref="E23:P23">SUM(E13-E21)</f>
        <v>26970</v>
      </c>
      <c r="F23" s="11">
        <f t="shared" si="3"/>
        <v>-25202.93</v>
      </c>
      <c r="G23" s="11">
        <f t="shared" si="3"/>
        <v>-19906.55</v>
      </c>
      <c r="H23" s="11">
        <f t="shared" si="3"/>
        <v>2225</v>
      </c>
      <c r="I23" s="11">
        <f t="shared" si="3"/>
        <v>-43691</v>
      </c>
      <c r="J23" s="11">
        <f>SUM(J13-J21)</f>
        <v>-2542.91</v>
      </c>
      <c r="K23" s="18">
        <f t="shared" si="3"/>
        <v>20855</v>
      </c>
      <c r="L23" s="18">
        <f t="shared" si="3"/>
        <v>7535</v>
      </c>
      <c r="M23" s="18">
        <f t="shared" si="3"/>
        <v>-5957.199999999997</v>
      </c>
      <c r="N23" s="18">
        <f t="shared" si="3"/>
        <v>-30561.02</v>
      </c>
      <c r="O23" s="18">
        <f t="shared" si="3"/>
        <v>30653</v>
      </c>
      <c r="P23" s="12">
        <f t="shared" si="3"/>
        <v>-28147.519999999997</v>
      </c>
      <c r="R23" s="30">
        <f>SUM(R13-R21)</f>
        <v>-67771.13</v>
      </c>
    </row>
    <row r="24" spans="2:18" ht="12.75">
      <c r="B24" s="1"/>
      <c r="R24" s="25"/>
    </row>
    <row r="25" spans="1:18" ht="13.5" thickBot="1">
      <c r="A25" s="3" t="s">
        <v>28</v>
      </c>
      <c r="B25" s="1" t="s">
        <v>43</v>
      </c>
      <c r="R25" s="25"/>
    </row>
    <row r="26" spans="1:18" ht="12.75">
      <c r="A26" s="3" t="s">
        <v>29</v>
      </c>
      <c r="B26" s="1"/>
      <c r="C26" s="4" t="s">
        <v>33</v>
      </c>
      <c r="D26" s="5">
        <v>1314930.24</v>
      </c>
      <c r="E26" s="5">
        <v>2207735.3</v>
      </c>
      <c r="F26" s="5">
        <v>2234705.3</v>
      </c>
      <c r="G26" s="5">
        <v>2209502.37</v>
      </c>
      <c r="H26" s="5">
        <v>2189595.82</v>
      </c>
      <c r="I26" s="5">
        <v>2191820.82</v>
      </c>
      <c r="J26" s="5">
        <v>2148129.82</v>
      </c>
      <c r="K26" s="5">
        <v>2145586.91</v>
      </c>
      <c r="L26" s="5">
        <v>2166441.91</v>
      </c>
      <c r="M26" s="5">
        <v>2173976.91</v>
      </c>
      <c r="N26" s="5">
        <v>2168019.71</v>
      </c>
      <c r="O26" s="5">
        <v>2137458.69</v>
      </c>
      <c r="P26" s="5">
        <v>2168111.69</v>
      </c>
      <c r="R26" s="28">
        <f>D32</f>
        <v>2207735.3</v>
      </c>
    </row>
    <row r="27" spans="1:18" ht="12.75">
      <c r="A27" s="3" t="s">
        <v>30</v>
      </c>
      <c r="B27" s="1"/>
      <c r="C27" s="4" t="s">
        <v>27</v>
      </c>
      <c r="D27" s="5">
        <v>1718744.31</v>
      </c>
      <c r="E27" s="5">
        <v>800000</v>
      </c>
      <c r="F27" s="5">
        <v>800000</v>
      </c>
      <c r="G27" s="5">
        <v>800000</v>
      </c>
      <c r="H27" s="5">
        <v>800000</v>
      </c>
      <c r="I27" s="5">
        <v>800000</v>
      </c>
      <c r="J27" s="5">
        <v>800000</v>
      </c>
      <c r="K27" s="5">
        <v>800000</v>
      </c>
      <c r="L27" s="5">
        <v>800000</v>
      </c>
      <c r="M27" s="5">
        <v>800000</v>
      </c>
      <c r="N27" s="5">
        <v>800000</v>
      </c>
      <c r="O27" s="5">
        <v>800000</v>
      </c>
      <c r="P27" s="5">
        <v>800000</v>
      </c>
      <c r="R27" s="29">
        <v>800000</v>
      </c>
    </row>
    <row r="28" spans="1:18" ht="13.5" thickBot="1">
      <c r="A28" s="3" t="s">
        <v>31</v>
      </c>
      <c r="B28" s="1"/>
      <c r="C28" s="6" t="s">
        <v>18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R28" s="31">
        <f>D34</f>
        <v>0</v>
      </c>
    </row>
    <row r="29" spans="1:18" ht="13.5" thickBot="1">
      <c r="A29" s="3" t="s">
        <v>38</v>
      </c>
      <c r="B29" s="1"/>
      <c r="C29" s="8" t="s">
        <v>12</v>
      </c>
      <c r="D29" s="9">
        <f>SUM(D24:D28)</f>
        <v>3033674.55</v>
      </c>
      <c r="E29" s="9">
        <f aca="true" t="shared" si="4" ref="E29:K29">SUM(E24:E28)</f>
        <v>3007735.3</v>
      </c>
      <c r="F29" s="9">
        <f t="shared" si="4"/>
        <v>3034705.3</v>
      </c>
      <c r="G29" s="9">
        <f t="shared" si="4"/>
        <v>3009502.37</v>
      </c>
      <c r="H29" s="9">
        <f t="shared" si="4"/>
        <v>2989595.82</v>
      </c>
      <c r="I29" s="9">
        <f>SUM(I24:I27)</f>
        <v>2991820.82</v>
      </c>
      <c r="J29" s="9">
        <f>SUM(J24:J28)</f>
        <v>2948129.82</v>
      </c>
      <c r="K29" s="17">
        <f t="shared" si="4"/>
        <v>2945586.91</v>
      </c>
      <c r="L29" s="17">
        <f>SUM(L24:L28)</f>
        <v>2966441.91</v>
      </c>
      <c r="M29" s="17">
        <f>SUM(M24:M28)</f>
        <v>2973976.91</v>
      </c>
      <c r="N29" s="17">
        <f>SUM(N24:N28)</f>
        <v>2968019.71</v>
      </c>
      <c r="O29" s="17">
        <f>SUM(O24:O28)</f>
        <v>2937458.69</v>
      </c>
      <c r="P29" s="10">
        <f>SUM(P24:P28)</f>
        <v>2968111.69</v>
      </c>
      <c r="R29" s="24">
        <f>SUM(R26:R28)</f>
        <v>3007735.3</v>
      </c>
    </row>
    <row r="30" spans="2:18" ht="12.75">
      <c r="B30" s="1"/>
      <c r="R30" s="25"/>
    </row>
    <row r="31" spans="1:18" ht="13.5" thickBot="1">
      <c r="A31" s="3" t="s">
        <v>34</v>
      </c>
      <c r="B31" s="1" t="s">
        <v>32</v>
      </c>
      <c r="R31" s="25"/>
    </row>
    <row r="32" spans="1:18" ht="12.75">
      <c r="A32" s="3" t="s">
        <v>35</v>
      </c>
      <c r="B32" s="1"/>
      <c r="C32" s="4" t="s">
        <v>33</v>
      </c>
      <c r="D32" s="5">
        <v>2207735.3</v>
      </c>
      <c r="E32" s="5">
        <f>SUM(E26)+(E13-E21)</f>
        <v>2234705.3</v>
      </c>
      <c r="F32" s="5">
        <f aca="true" t="shared" si="5" ref="F32:P32">SUM(F26)+(F13-F21)</f>
        <v>2209502.3699999996</v>
      </c>
      <c r="G32" s="5">
        <f t="shared" si="5"/>
        <v>2189595.8200000003</v>
      </c>
      <c r="H32" s="5">
        <f t="shared" si="5"/>
        <v>2191820.82</v>
      </c>
      <c r="I32" s="5">
        <f t="shared" si="5"/>
        <v>2148129.82</v>
      </c>
      <c r="J32" s="5">
        <f t="shared" si="5"/>
        <v>2145586.9099999997</v>
      </c>
      <c r="K32" s="5">
        <f t="shared" si="5"/>
        <v>2166441.91</v>
      </c>
      <c r="L32" s="5">
        <f t="shared" si="5"/>
        <v>2173976.91</v>
      </c>
      <c r="M32" s="5">
        <f t="shared" si="5"/>
        <v>2168019.71</v>
      </c>
      <c r="N32" s="5">
        <f t="shared" si="5"/>
        <v>2137458.69</v>
      </c>
      <c r="O32" s="5">
        <f t="shared" si="5"/>
        <v>2168111.69</v>
      </c>
      <c r="P32" s="5">
        <f t="shared" si="5"/>
        <v>2139964.17</v>
      </c>
      <c r="R32" s="28">
        <f>P32</f>
        <v>2139964.17</v>
      </c>
    </row>
    <row r="33" spans="1:18" ht="12.75">
      <c r="A33" s="3" t="s">
        <v>36</v>
      </c>
      <c r="B33" s="1"/>
      <c r="C33" s="4" t="s">
        <v>27</v>
      </c>
      <c r="D33" s="5">
        <v>800000</v>
      </c>
      <c r="E33" s="5">
        <v>800000</v>
      </c>
      <c r="F33" s="5">
        <v>800000</v>
      </c>
      <c r="G33" s="5">
        <v>800000</v>
      </c>
      <c r="H33" s="5">
        <v>800000</v>
      </c>
      <c r="I33" s="5">
        <v>800000</v>
      </c>
      <c r="J33" s="5">
        <v>800000</v>
      </c>
      <c r="K33" s="5">
        <v>800000</v>
      </c>
      <c r="L33" s="5">
        <v>800000</v>
      </c>
      <c r="M33" s="5">
        <v>800000</v>
      </c>
      <c r="N33" s="5">
        <v>800000</v>
      </c>
      <c r="O33" s="5">
        <v>800000</v>
      </c>
      <c r="P33" s="5">
        <v>800000</v>
      </c>
      <c r="R33" s="29">
        <f>P33</f>
        <v>800000</v>
      </c>
    </row>
    <row r="34" spans="1:18" ht="13.5" thickBot="1">
      <c r="A34" s="3" t="s">
        <v>37</v>
      </c>
      <c r="C34" s="6" t="s">
        <v>18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R34" s="31">
        <f>P34</f>
        <v>0</v>
      </c>
    </row>
    <row r="35" spans="1:18" ht="13.5" thickBot="1">
      <c r="A35" s="3" t="s">
        <v>39</v>
      </c>
      <c r="C35" s="8" t="s">
        <v>12</v>
      </c>
      <c r="D35" s="9">
        <f>SUM(D30:D34)</f>
        <v>3007735.3</v>
      </c>
      <c r="E35" s="9">
        <f aca="true" t="shared" si="6" ref="E35:K35">SUM(E30:E34)</f>
        <v>3034705.3</v>
      </c>
      <c r="F35" s="9">
        <f t="shared" si="6"/>
        <v>3009502.3699999996</v>
      </c>
      <c r="G35" s="9">
        <f t="shared" si="6"/>
        <v>2989595.8200000003</v>
      </c>
      <c r="H35" s="9">
        <f t="shared" si="6"/>
        <v>2991820.82</v>
      </c>
      <c r="I35" s="9">
        <f t="shared" si="6"/>
        <v>2948129.82</v>
      </c>
      <c r="J35" s="9">
        <f t="shared" si="6"/>
        <v>2945586.9099999997</v>
      </c>
      <c r="K35" s="9">
        <f t="shared" si="6"/>
        <v>2966441.91</v>
      </c>
      <c r="L35" s="9">
        <f>SUM(L30:L34)</f>
        <v>2973976.91</v>
      </c>
      <c r="M35" s="9">
        <f>SUM(M30:M34)</f>
        <v>2968019.71</v>
      </c>
      <c r="N35" s="9">
        <f>SUM(N30:N34)</f>
        <v>2937458.69</v>
      </c>
      <c r="O35" s="9">
        <f>SUM(O30:O34)</f>
        <v>2968111.69</v>
      </c>
      <c r="P35" s="10">
        <f>SUM(P30:P34)</f>
        <v>2939964.17</v>
      </c>
      <c r="R35" s="24">
        <f>SUM(R32:R34)</f>
        <v>2939964.17</v>
      </c>
    </row>
    <row r="36" ht="13.5" thickBot="1">
      <c r="R36" s="25"/>
    </row>
    <row r="37" spans="1:18" ht="13.5" thickBot="1">
      <c r="A37" s="3" t="s">
        <v>40</v>
      </c>
      <c r="B37" s="1" t="s">
        <v>45</v>
      </c>
      <c r="D37" s="13">
        <f>SUM(D35-D29)</f>
        <v>-25939.25</v>
      </c>
      <c r="E37" s="13">
        <f aca="true" t="shared" si="7" ref="E37:P37">SUM(E35-E29)</f>
        <v>26970</v>
      </c>
      <c r="F37" s="13">
        <f t="shared" si="7"/>
        <v>-25202.930000000168</v>
      </c>
      <c r="G37" s="13">
        <f t="shared" si="7"/>
        <v>-19906.549999999814</v>
      </c>
      <c r="H37" s="13">
        <f t="shared" si="7"/>
        <v>2225</v>
      </c>
      <c r="I37" s="13">
        <f t="shared" si="7"/>
        <v>-43691</v>
      </c>
      <c r="J37" s="13">
        <f t="shared" si="7"/>
        <v>-2542.910000000149</v>
      </c>
      <c r="K37" s="13">
        <f t="shared" si="7"/>
        <v>20855</v>
      </c>
      <c r="L37" s="13">
        <f t="shared" si="7"/>
        <v>7535</v>
      </c>
      <c r="M37" s="13">
        <f t="shared" si="7"/>
        <v>-5957.200000000186</v>
      </c>
      <c r="N37" s="13">
        <f t="shared" si="7"/>
        <v>-30561.02000000002</v>
      </c>
      <c r="O37" s="13">
        <f t="shared" si="7"/>
        <v>30653</v>
      </c>
      <c r="P37" s="13">
        <f t="shared" si="7"/>
        <v>-28147.52000000002</v>
      </c>
      <c r="R37" s="24">
        <f>SUM(R35-R29)</f>
        <v>-67771.12999999989</v>
      </c>
    </row>
    <row r="38" ht="13.5" thickBot="1">
      <c r="J38" t="s">
        <v>47</v>
      </c>
    </row>
    <row r="39" spans="1:18" ht="13.5" thickBot="1">
      <c r="A39" s="3" t="s">
        <v>49</v>
      </c>
      <c r="B39" s="32" t="s">
        <v>48</v>
      </c>
      <c r="D39" s="33"/>
      <c r="E39" s="13">
        <f>E37</f>
        <v>26970</v>
      </c>
      <c r="F39" s="14">
        <f>SUM(E39+F37)</f>
        <v>1767.0699999998324</v>
      </c>
      <c r="G39" s="14">
        <f>SUM(F39+G37)</f>
        <v>-18139.47999999998</v>
      </c>
      <c r="H39" s="14">
        <f>SUM(G39+H37)</f>
        <v>-15914.479999999981</v>
      </c>
      <c r="I39" s="14">
        <f aca="true" t="shared" si="8" ref="I39:P39">SUM(H39+I37)</f>
        <v>-59605.47999999998</v>
      </c>
      <c r="J39" s="14">
        <f>SUM(I39+J37)</f>
        <v>-62148.39000000013</v>
      </c>
      <c r="K39" s="14">
        <f>SUM(J39+K37)</f>
        <v>-41293.39000000013</v>
      </c>
      <c r="L39" s="14">
        <f t="shared" si="8"/>
        <v>-33758.39000000013</v>
      </c>
      <c r="M39" s="14">
        <f t="shared" si="8"/>
        <v>-39715.59000000032</v>
      </c>
      <c r="N39" s="14">
        <f t="shared" si="8"/>
        <v>-70276.61000000034</v>
      </c>
      <c r="O39" s="14">
        <f t="shared" si="8"/>
        <v>-39623.610000000335</v>
      </c>
      <c r="P39" s="15">
        <f t="shared" si="8"/>
        <v>-67771.13000000035</v>
      </c>
      <c r="R39" s="24">
        <f>SUM(O39+P37)</f>
        <v>-67771.13000000035</v>
      </c>
    </row>
    <row r="43" spans="9:12" ht="12.75">
      <c r="I43" t="s">
        <v>47</v>
      </c>
      <c r="L43" s="34"/>
    </row>
  </sheetData>
  <printOptions/>
  <pageMargins left="0.3937007874015748" right="0.3937007874015748" top="0.3937007874015748" bottom="0.3937007874015748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Ředitelství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Blecha</dc:creator>
  <cp:keywords/>
  <dc:description/>
  <cp:lastModifiedBy>blecha</cp:lastModifiedBy>
  <cp:lastPrinted>2013-02-08T09:41:13Z</cp:lastPrinted>
  <dcterms:created xsi:type="dcterms:W3CDTF">2007-03-20T06:35:52Z</dcterms:created>
  <dcterms:modified xsi:type="dcterms:W3CDTF">2016-03-10T11:20:46Z</dcterms:modified>
  <cp:category/>
  <cp:version/>
  <cp:contentType/>
  <cp:contentStatus/>
</cp:coreProperties>
</file>